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4675" windowHeight="115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4" i="1" l="1"/>
  <c r="B10" i="1"/>
  <c r="H10" i="1"/>
  <c r="G10" i="1"/>
  <c r="G6" i="1"/>
  <c r="G8" i="1"/>
  <c r="G5" i="1"/>
  <c r="G7" i="1"/>
  <c r="B22" i="1" l="1"/>
  <c r="C22" i="1" s="1"/>
  <c r="B21" i="1"/>
  <c r="C21" i="1" s="1"/>
  <c r="B19" i="1" l="1"/>
  <c r="C19" i="1" s="1"/>
  <c r="B18" i="1"/>
  <c r="C18" i="1" s="1"/>
  <c r="B20" i="1"/>
  <c r="C20" i="1" s="1"/>
</calcChain>
</file>

<file path=xl/sharedStrings.xml><?xml version="1.0" encoding="utf-8"?>
<sst xmlns="http://schemas.openxmlformats.org/spreadsheetml/2006/main" count="20" uniqueCount="18">
  <si>
    <t>Stipend</t>
  </si>
  <si>
    <t>EPFB</t>
  </si>
  <si>
    <t>Super  9.5%</t>
  </si>
  <si>
    <t>Total</t>
  </si>
  <si>
    <t>FES- Student on Field Education</t>
  </si>
  <si>
    <t>For a Student who is:</t>
  </si>
  <si>
    <t>Single</t>
  </si>
  <si>
    <t>Married</t>
  </si>
  <si>
    <t>Married with child/children under 3</t>
  </si>
  <si>
    <t>Married with one child over 3</t>
  </si>
  <si>
    <t>Married with more than one child over three</t>
  </si>
  <si>
    <t>Base Ministers Urban Stipend</t>
  </si>
  <si>
    <t>Travel Allowance</t>
  </si>
  <si>
    <t>Monthly Student Bursary</t>
  </si>
  <si>
    <t>min monthly zone urban stipend less manse provided</t>
  </si>
  <si>
    <t xml:space="preserve">MEA less book x </t>
  </si>
  <si>
    <t>calc</t>
  </si>
  <si>
    <t>17.5% of min monthly zone urban less manse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</si>
</sst>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/>
    <xf numFmtId="0" fontId="1" fillId="0" borderId="0" xfId="0" applyFont="1" applyBorder="1" applyAlignment="1">
      <alignment horizontal="right"/>
    </xf>
    <xf numFmtId="0" fontId="0" fillId="0" borderId="5" xfId="0" applyBorder="1"/>
    <xf numFmtId="0" fontId="0" fillId="0" borderId="0" xfId="0" applyBorder="1"/>
    <xf numFmtId="0" fontId="0" fillId="0" borderId="0" xfId="0" applyFill="1" applyBorder="1"/>
    <xf numFmtId="0" fontId="3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4" xfId="0" applyFont="1" applyBorder="1"/>
    <xf numFmtId="0" fontId="0" fillId="0" borderId="4" xfId="0" applyFill="1" applyBorder="1"/>
    <xf numFmtId="0" fontId="3" fillId="0" borderId="6" xfId="0" applyFont="1" applyBorder="1"/>
    <xf numFmtId="0" fontId="2" fillId="0" borderId="4" xfId="0" applyFon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tabSelected="1" workbookViewId="0">
      <selection activeCell="B10" sqref="B10"/>
    </sheetView>
  </sheetViews>
  <sheetFormatPr defaultRowHeight="15" x14ac:dyDescent="0.25"/>
  <cols>
    <col min="1" max="1" width="38.85546875" customWidth="1"/>
    <col min="2" max="2" width="11.7109375" customWidth="1"/>
    <col min="7" max="14" width="0" hidden="1" customWidth="1"/>
  </cols>
  <sheetData>
    <row r="2" spans="1:10" x14ac:dyDescent="0.25">
      <c r="B2" s="8"/>
    </row>
    <row r="3" spans="1:10" ht="18.75" x14ac:dyDescent="0.3">
      <c r="A3" s="14" t="s">
        <v>4</v>
      </c>
      <c r="B3" s="15">
        <v>2017</v>
      </c>
      <c r="C3" s="16"/>
      <c r="D3" s="16"/>
      <c r="E3" s="17"/>
      <c r="G3" t="s">
        <v>16</v>
      </c>
    </row>
    <row r="4" spans="1:10" ht="10.5" customHeight="1" x14ac:dyDescent="0.25">
      <c r="A4" s="1"/>
      <c r="B4" s="4"/>
      <c r="C4" s="4"/>
      <c r="D4" s="4"/>
      <c r="E4" s="3"/>
    </row>
    <row r="5" spans="1:10" x14ac:dyDescent="0.25">
      <c r="A5" s="1" t="s">
        <v>0</v>
      </c>
      <c r="B5">
        <v>326</v>
      </c>
      <c r="C5" s="4"/>
      <c r="D5" s="4"/>
      <c r="E5" s="3"/>
      <c r="G5" s="5">
        <f>((2758+2758)-1794)*0.175/2</f>
        <v>325.67499999999995</v>
      </c>
      <c r="H5">
        <v>326</v>
      </c>
      <c r="J5" t="s">
        <v>17</v>
      </c>
    </row>
    <row r="6" spans="1:10" x14ac:dyDescent="0.25">
      <c r="A6" s="1" t="s">
        <v>1</v>
      </c>
      <c r="B6">
        <v>326</v>
      </c>
      <c r="C6" s="4"/>
      <c r="D6" s="4"/>
      <c r="E6" s="3"/>
      <c r="G6">
        <f>G5</f>
        <v>325.67499999999995</v>
      </c>
      <c r="H6">
        <v>326</v>
      </c>
    </row>
    <row r="7" spans="1:10" x14ac:dyDescent="0.25">
      <c r="A7" s="1" t="s">
        <v>12</v>
      </c>
      <c r="B7" s="4">
        <v>185</v>
      </c>
      <c r="C7" s="4"/>
      <c r="D7" s="4"/>
      <c r="E7" s="3"/>
      <c r="G7" s="4">
        <f>(889-150)*0.25</f>
        <v>184.75</v>
      </c>
      <c r="H7">
        <v>185</v>
      </c>
      <c r="J7" t="s">
        <v>15</v>
      </c>
    </row>
    <row r="8" spans="1:10" x14ac:dyDescent="0.25">
      <c r="A8" s="1" t="s">
        <v>2</v>
      </c>
      <c r="B8" s="5">
        <v>62</v>
      </c>
      <c r="C8" s="4"/>
      <c r="D8" s="4"/>
      <c r="E8" s="3"/>
      <c r="G8" s="4">
        <f>B5*0.095*2</f>
        <v>61.94</v>
      </c>
      <c r="H8">
        <v>62</v>
      </c>
    </row>
    <row r="9" spans="1:10" x14ac:dyDescent="0.25">
      <c r="A9" s="1"/>
      <c r="B9" s="4"/>
      <c r="C9" s="4"/>
      <c r="E9" s="3"/>
    </row>
    <row r="10" spans="1:10" ht="15.75" x14ac:dyDescent="0.25">
      <c r="A10" s="10" t="s">
        <v>3</v>
      </c>
      <c r="B10" s="6">
        <f>SUM(B5:B9)</f>
        <v>899</v>
      </c>
      <c r="C10" s="4"/>
      <c r="D10" s="4"/>
      <c r="E10" s="3"/>
      <c r="G10">
        <f>SUM(G5:G9)</f>
        <v>898.04</v>
      </c>
      <c r="H10">
        <f>SUM(H5:H9)</f>
        <v>899</v>
      </c>
    </row>
    <row r="11" spans="1:10" ht="12" customHeight="1" x14ac:dyDescent="0.25">
      <c r="A11" s="1"/>
      <c r="B11" s="4"/>
      <c r="C11" s="4"/>
      <c r="D11" s="4"/>
      <c r="E11" s="3"/>
    </row>
    <row r="12" spans="1:10" x14ac:dyDescent="0.25">
      <c r="A12" s="7"/>
      <c r="B12" s="8"/>
      <c r="C12" s="8"/>
      <c r="D12" s="8"/>
      <c r="E12" s="9"/>
    </row>
    <row r="13" spans="1:10" ht="18.75" x14ac:dyDescent="0.3">
      <c r="A13" s="14" t="s">
        <v>13</v>
      </c>
      <c r="B13" s="15">
        <v>2017</v>
      </c>
      <c r="C13" s="16"/>
      <c r="D13" s="16"/>
      <c r="E13" s="17"/>
    </row>
    <row r="14" spans="1:10" ht="13.5" customHeight="1" x14ac:dyDescent="0.3">
      <c r="A14" s="13"/>
      <c r="B14" s="2"/>
      <c r="C14" s="4"/>
      <c r="D14" s="4"/>
      <c r="E14" s="3"/>
    </row>
    <row r="15" spans="1:10" x14ac:dyDescent="0.25">
      <c r="A15" s="1"/>
      <c r="B15" s="2" t="s">
        <v>0</v>
      </c>
      <c r="C15" s="2" t="s">
        <v>1</v>
      </c>
      <c r="D15" s="4"/>
      <c r="E15" s="3"/>
    </row>
    <row r="16" spans="1:10" ht="11.25" customHeight="1" x14ac:dyDescent="0.25">
      <c r="A16" s="1"/>
      <c r="B16" s="4"/>
      <c r="C16" s="4"/>
      <c r="D16" s="4"/>
      <c r="E16" s="3"/>
    </row>
    <row r="17" spans="1:5" x14ac:dyDescent="0.25">
      <c r="A17" s="1" t="s">
        <v>5</v>
      </c>
      <c r="B17" s="4"/>
      <c r="C17" s="4"/>
      <c r="D17" s="4"/>
      <c r="E17" s="3"/>
    </row>
    <row r="18" spans="1:5" x14ac:dyDescent="0.25">
      <c r="A18" s="1" t="s">
        <v>6</v>
      </c>
      <c r="B18" s="4">
        <f>ROUND((B24*0.35/2),0)</f>
        <v>651</v>
      </c>
      <c r="C18" s="4">
        <f>B18</f>
        <v>651</v>
      </c>
      <c r="D18" s="4"/>
      <c r="E18" s="3"/>
    </row>
    <row r="19" spans="1:5" x14ac:dyDescent="0.25">
      <c r="A19" s="1" t="s">
        <v>7</v>
      </c>
      <c r="B19" s="4">
        <f>ROUND((B24*0.4/2),0)</f>
        <v>744</v>
      </c>
      <c r="C19" s="4">
        <f>B19</f>
        <v>744</v>
      </c>
      <c r="D19" s="4"/>
      <c r="E19" s="3"/>
    </row>
    <row r="20" spans="1:5" x14ac:dyDescent="0.25">
      <c r="A20" s="1" t="s">
        <v>8</v>
      </c>
      <c r="B20" s="4">
        <f>ROUND((B24*0.5/2),0)</f>
        <v>931</v>
      </c>
      <c r="C20" s="4">
        <f>B20</f>
        <v>931</v>
      </c>
      <c r="D20" s="4"/>
      <c r="E20" s="3"/>
    </row>
    <row r="21" spans="1:5" x14ac:dyDescent="0.25">
      <c r="A21" s="1" t="s">
        <v>9</v>
      </c>
      <c r="B21" s="4">
        <f>ROUND((B24*0.55/2),0)</f>
        <v>1024</v>
      </c>
      <c r="C21" s="4">
        <f>B21</f>
        <v>1024</v>
      </c>
      <c r="D21" s="4"/>
      <c r="E21" s="3"/>
    </row>
    <row r="22" spans="1:5" x14ac:dyDescent="0.25">
      <c r="A22" s="11" t="s">
        <v>10</v>
      </c>
      <c r="B22" s="4">
        <f>ROUND((B24*0.6/2),0)</f>
        <v>1117</v>
      </c>
      <c r="C22" s="4">
        <f>B22</f>
        <v>1117</v>
      </c>
      <c r="D22" s="4"/>
      <c r="E22" s="3"/>
    </row>
    <row r="23" spans="1:5" ht="15.75" x14ac:dyDescent="0.25">
      <c r="A23" s="12"/>
      <c r="B23" s="8"/>
      <c r="C23" s="8"/>
      <c r="D23" s="8"/>
      <c r="E23" s="9"/>
    </row>
    <row r="24" spans="1:5" hidden="1" x14ac:dyDescent="0.25">
      <c r="A24" s="1" t="s">
        <v>11</v>
      </c>
      <c r="B24" s="4">
        <f>SUM(2758+2758-1794)</f>
        <v>3722</v>
      </c>
      <c r="C24" s="3"/>
      <c r="D24" s="4"/>
    </row>
    <row r="25" spans="1:5" hidden="1" x14ac:dyDescent="0.25"/>
    <row r="26" spans="1:5" hidden="1" x14ac:dyDescent="0.25">
      <c r="B26" t="s">
        <v>14</v>
      </c>
    </row>
  </sheetData>
  <sheetProtection password="CCAC" sheet="1" objects="1" scenarios="1"/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volunteer</dc:creator>
  <cp:lastModifiedBy>Kathleen Wex</cp:lastModifiedBy>
  <cp:lastPrinted>2016-10-18T06:40:16Z</cp:lastPrinted>
  <dcterms:created xsi:type="dcterms:W3CDTF">2015-12-23T05:07:09Z</dcterms:created>
  <dcterms:modified xsi:type="dcterms:W3CDTF">2016-10-18T06:40:32Z</dcterms:modified>
</cp:coreProperties>
</file>